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0290" windowHeight="9510" activeTab="1"/>
  </bookViews>
  <sheets>
    <sheet name="пило(250 руб.-5%)" sheetId="6" r:id="rId1"/>
    <sheet name="пило(350 руб.-20%)" sheetId="7" r:id="rId2"/>
  </sheets>
  <definedNames>
    <definedName name="_xlnm.Print_Area" localSheetId="0">'пило(250 руб.-5%)'!$A$1:$E$32</definedName>
    <definedName name="_xlnm.Print_Area" localSheetId="1">'пило(350 руб.-20%)'!$A$1:$E$27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7" l="1"/>
  <c r="D21" i="7"/>
  <c r="D16" i="7"/>
  <c r="D17" i="7"/>
  <c r="D15" i="7"/>
  <c r="D23" i="7"/>
  <c r="D22" i="7"/>
  <c r="D19" i="7"/>
  <c r="D34" i="7" l="1"/>
  <c r="E12" i="7" l="1"/>
  <c r="N9" i="7"/>
  <c r="N8" i="7"/>
  <c r="N7" i="7"/>
  <c r="E24" i="7" l="1"/>
  <c r="D20" i="7"/>
  <c r="E18" i="7"/>
  <c r="E20" i="7" s="1"/>
  <c r="D29" i="7" s="1"/>
  <c r="N10" i="7"/>
  <c r="D27" i="6"/>
  <c r="D24" i="6"/>
  <c r="D21" i="6"/>
  <c r="D18" i="6"/>
  <c r="E19" i="7" l="1"/>
  <c r="D25" i="7"/>
  <c r="E26" i="7"/>
  <c r="E25" i="7"/>
  <c r="E21" i="7"/>
  <c r="E15" i="7"/>
  <c r="D26" i="7"/>
  <c r="D20" i="6"/>
  <c r="D25" i="6"/>
  <c r="E25" i="6" s="1"/>
  <c r="E27" i="6" s="1"/>
  <c r="D22" i="6"/>
  <c r="D23" i="6" s="1"/>
  <c r="E19" i="6"/>
  <c r="D16" i="6"/>
  <c r="D17" i="6" s="1"/>
  <c r="N10" i="6"/>
  <c r="N9" i="6"/>
  <c r="N8" i="6"/>
  <c r="N7" i="6"/>
  <c r="E20" i="6" l="1"/>
  <c r="E21" i="6"/>
  <c r="E17" i="7"/>
  <c r="E16" i="7"/>
  <c r="E22" i="7"/>
  <c r="E23" i="7"/>
  <c r="D26" i="6"/>
  <c r="E26" i="6"/>
  <c r="E16" i="6"/>
  <c r="E18" i="6" s="1"/>
  <c r="E22" i="6"/>
  <c r="E24" i="6" s="1"/>
  <c r="E23" i="6" l="1"/>
  <c r="E17" i="6"/>
</calcChain>
</file>

<file path=xl/sharedStrings.xml><?xml version="1.0" encoding="utf-8"?>
<sst xmlns="http://schemas.openxmlformats.org/spreadsheetml/2006/main" count="67" uniqueCount="39">
  <si>
    <t xml:space="preserve">Утверждаю </t>
  </si>
  <si>
    <t>% снижения цены необрезного от обрезного</t>
  </si>
  <si>
    <t xml:space="preserve">Отпускные цены </t>
  </si>
  <si>
    <t>1 сорт</t>
  </si>
  <si>
    <t>2 сорт</t>
  </si>
  <si>
    <t xml:space="preserve">реализуемые на условиях франко-склад предприятия-изготовителя </t>
  </si>
  <si>
    <t>3 сорт</t>
  </si>
  <si>
    <t>4 сорт</t>
  </si>
  <si>
    <t>цена штакетника приравнена к….</t>
  </si>
  <si>
    <t>Толщина</t>
  </si>
  <si>
    <t>Сорт</t>
  </si>
  <si>
    <t>Цена за 1 м3.,без НДС,руб</t>
  </si>
  <si>
    <t>обрезные</t>
  </si>
  <si>
    <t>необрезные</t>
  </si>
  <si>
    <t>до 25 мм</t>
  </si>
  <si>
    <t>25-30 мм</t>
  </si>
  <si>
    <t>32-40 мм</t>
  </si>
  <si>
    <t>44 и более</t>
  </si>
  <si>
    <t xml:space="preserve">Директор   Чаусского лесхоза </t>
  </si>
  <si>
    <t>А.А.Подобед</t>
  </si>
  <si>
    <t>на пиломатериалы хвойных пород,</t>
  </si>
  <si>
    <t xml:space="preserve">*физическим лицам </t>
  </si>
  <si>
    <t>*юридическим лицам для осуществления строительства жилья на территории сельской местности в рамках государственных программ</t>
  </si>
  <si>
    <t>Приложение 1 к приказу №142 от 08.02.2023 года</t>
  </si>
  <si>
    <t>Начальник планово-экономического сектора</t>
  </si>
  <si>
    <t>Е.А.Дыдышко</t>
  </si>
  <si>
    <t xml:space="preserve">* юридическим лицам для осуществления строительства, в том числе ремонта, животноводческих ферм, других объектов производственной и социальной инфраструктуры, находящихся на балансе сельскохозяйственных организаций;
*юридическим лицам для осуществления строительства, в том числе ремонта, объектов, финансируемых полностью или частично за счет средств республиканского и (или) местных бюджетов
</t>
  </si>
  <si>
    <t>Наименование продукции</t>
  </si>
  <si>
    <t xml:space="preserve">Штакетник ТУ РБ-00969296.005-98 </t>
  </si>
  <si>
    <t>Горбыль дровяной</t>
  </si>
  <si>
    <t>5,00</t>
  </si>
  <si>
    <t>Опилки</t>
  </si>
  <si>
    <t>Стружка древесная</t>
  </si>
  <si>
    <t>Щепа топливная</t>
  </si>
  <si>
    <t xml:space="preserve">франко-склад                предприятия-изготовителя </t>
  </si>
  <si>
    <t xml:space="preserve">франко-склад покупателя </t>
  </si>
  <si>
    <t>10,0</t>
  </si>
  <si>
    <t>Приложение 2  к приказу №142 от 08.02.2023 года</t>
  </si>
  <si>
    <t>вводится с 09.02.2023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</si>
</sst>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"/>
  </numFmts>
  <fonts count="9" x14ac:knownFonts="1">
    <font>
      <sz val="14"/>
      <color theme="1"/>
      <name val="Times New Roman"/>
      <family val="2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color indexed="9"/>
      <name val="Times New Roman"/>
      <family val="1"/>
      <charset val="204"/>
    </font>
    <font>
      <sz val="12"/>
      <color indexed="9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1" applyFont="1" applyAlignment="1">
      <alignment vertical="center" wrapText="1"/>
    </xf>
    <xf numFmtId="0" fontId="2" fillId="0" borderId="0" xfId="1" applyFont="1" applyAlignment="1">
      <alignment horizontal="right" vertical="center"/>
    </xf>
    <xf numFmtId="0" fontId="2" fillId="0" borderId="7" xfId="1" applyFont="1" applyBorder="1" applyAlignment="1">
      <alignment vertical="center" wrapText="1"/>
    </xf>
    <xf numFmtId="0" fontId="2" fillId="3" borderId="0" xfId="1" applyFont="1" applyFill="1" applyAlignment="1">
      <alignment vertical="center" wrapText="1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right" vertical="center" wrapText="1"/>
    </xf>
    <xf numFmtId="9" fontId="2" fillId="0" borderId="0" xfId="1" applyNumberFormat="1" applyFont="1" applyAlignment="1">
      <alignment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0" xfId="1" applyFont="1" applyAlignment="1">
      <alignment horizontal="left" vertical="center"/>
    </xf>
    <xf numFmtId="0" fontId="3" fillId="0" borderId="2" xfId="1" applyFont="1" applyBorder="1" applyAlignment="1">
      <alignment horizontal="center" vertical="center" wrapText="1"/>
    </xf>
    <xf numFmtId="49" fontId="3" fillId="0" borderId="2" xfId="1" applyNumberFormat="1" applyFont="1" applyBorder="1" applyAlignment="1">
      <alignment horizontal="center" vertical="center"/>
    </xf>
    <xf numFmtId="2" fontId="2" fillId="0" borderId="0" xfId="1" applyNumberFormat="1" applyFont="1" applyAlignment="1">
      <alignment vertical="center" wrapText="1"/>
    </xf>
    <xf numFmtId="4" fontId="3" fillId="2" borderId="2" xfId="1" applyNumberFormat="1" applyFont="1" applyFill="1" applyBorder="1" applyAlignment="1">
      <alignment horizontal="center" vertical="center" wrapText="1"/>
    </xf>
    <xf numFmtId="4" fontId="4" fillId="2" borderId="2" xfId="1" applyNumberFormat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vertical="center" wrapText="1"/>
    </xf>
    <xf numFmtId="49" fontId="5" fillId="0" borderId="0" xfId="1" applyNumberFormat="1" applyFont="1" applyAlignment="1">
      <alignment vertical="center" wrapText="1"/>
    </xf>
    <xf numFmtId="0" fontId="2" fillId="0" borderId="0" xfId="1" applyFont="1" applyAlignment="1">
      <alignment horizontal="right" wrapText="1"/>
    </xf>
    <xf numFmtId="0" fontId="2" fillId="0" borderId="0" xfId="1" applyFont="1" applyAlignment="1">
      <alignment wrapText="1"/>
    </xf>
    <xf numFmtId="0" fontId="6" fillId="0" borderId="0" xfId="1" applyFont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49" fontId="2" fillId="0" borderId="0" xfId="1" applyNumberFormat="1" applyFont="1" applyAlignment="1">
      <alignment vertical="center" wrapText="1"/>
    </xf>
    <xf numFmtId="0" fontId="2" fillId="0" borderId="0" xfId="1" applyFont="1" applyAlignment="1">
      <alignment horizontal="center" vertical="center" wrapText="1"/>
    </xf>
    <xf numFmtId="0" fontId="2" fillId="0" borderId="0" xfId="1" applyFont="1" applyBorder="1" applyAlignment="1">
      <alignment vertical="center" wrapText="1"/>
    </xf>
    <xf numFmtId="0" fontId="2" fillId="0" borderId="0" xfId="1" applyFont="1" applyBorder="1" applyAlignment="1">
      <alignment horizontal="right" vertical="center"/>
    </xf>
    <xf numFmtId="0" fontId="3" fillId="0" borderId="4" xfId="1" applyFont="1" applyBorder="1" applyAlignment="1">
      <alignment horizontal="center"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4" fontId="4" fillId="2" borderId="3" xfId="1" applyNumberFormat="1" applyFont="1" applyFill="1" applyBorder="1" applyAlignment="1">
      <alignment horizontal="center" vertical="center" wrapText="1"/>
    </xf>
    <xf numFmtId="4" fontId="3" fillId="2" borderId="2" xfId="1" applyNumberFormat="1" applyFont="1" applyFill="1" applyBorder="1" applyAlignment="1">
      <alignment horizontal="center" vertical="center"/>
    </xf>
    <xf numFmtId="4" fontId="3" fillId="2" borderId="6" xfId="1" applyNumberFormat="1" applyFont="1" applyFill="1" applyBorder="1" applyAlignment="1">
      <alignment horizontal="center" vertical="center" wrapText="1"/>
    </xf>
    <xf numFmtId="0" fontId="2" fillId="4" borderId="0" xfId="1" applyFont="1" applyFill="1" applyAlignment="1">
      <alignment vertical="center" wrapText="1"/>
    </xf>
    <xf numFmtId="0" fontId="2" fillId="4" borderId="0" xfId="1" applyFont="1" applyFill="1" applyAlignment="1">
      <alignment horizontal="center" vertical="center" wrapText="1"/>
    </xf>
    <xf numFmtId="49" fontId="2" fillId="4" borderId="0" xfId="1" applyNumberFormat="1" applyFont="1" applyFill="1" applyAlignment="1">
      <alignment vertical="center" wrapText="1"/>
    </xf>
    <xf numFmtId="0" fontId="3" fillId="4" borderId="0" xfId="1" applyFont="1" applyFill="1" applyAlignment="1">
      <alignment vertical="center" wrapText="1"/>
    </xf>
    <xf numFmtId="49" fontId="2" fillId="0" borderId="2" xfId="1" applyNumberFormat="1" applyFont="1" applyBorder="1" applyAlignment="1">
      <alignment vertical="center" wrapText="1"/>
    </xf>
    <xf numFmtId="165" fontId="2" fillId="0" borderId="2" xfId="1" applyNumberFormat="1" applyFont="1" applyBorder="1" applyAlignment="1">
      <alignment horizontal="center" vertical="center" wrapText="1"/>
    </xf>
    <xf numFmtId="0" fontId="8" fillId="0" borderId="0" xfId="1" applyFont="1" applyBorder="1" applyAlignment="1">
      <alignment horizontal="right" vertical="center" wrapText="1"/>
    </xf>
    <xf numFmtId="49" fontId="3" fillId="0" borderId="0" xfId="1" applyNumberFormat="1" applyFont="1" applyAlignment="1">
      <alignment horizontal="right" vertical="center" wrapText="1"/>
    </xf>
    <xf numFmtId="0" fontId="3" fillId="0" borderId="8" xfId="1" applyFont="1" applyBorder="1" applyAlignment="1">
      <alignment horizontal="left" vertical="center" wrapText="1"/>
    </xf>
    <xf numFmtId="0" fontId="2" fillId="0" borderId="0" xfId="1" applyFont="1" applyAlignment="1">
      <alignment horizontal="left" wrapText="1"/>
    </xf>
    <xf numFmtId="0" fontId="3" fillId="0" borderId="9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13" xfId="1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 wrapText="1"/>
    </xf>
    <xf numFmtId="0" fontId="2" fillId="0" borderId="0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left" vertical="center" wrapText="1"/>
    </xf>
    <xf numFmtId="0" fontId="2" fillId="0" borderId="0" xfId="1" applyFont="1" applyBorder="1" applyAlignment="1">
      <alignment horizontal="left" vertical="center" wrapText="1"/>
    </xf>
    <xf numFmtId="0" fontId="2" fillId="0" borderId="2" xfId="1" applyFont="1" applyBorder="1" applyAlignment="1">
      <alignment horizontal="center" wrapText="1"/>
    </xf>
    <xf numFmtId="0" fontId="2" fillId="0" borderId="2" xfId="1" applyFont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49" fontId="2" fillId="0" borderId="2" xfId="1" applyNumberFormat="1" applyFont="1" applyBorder="1" applyAlignment="1">
      <alignment horizontal="center" vertical="center" wrapText="1"/>
    </xf>
    <xf numFmtId="4" fontId="2" fillId="0" borderId="2" xfId="1" applyNumberFormat="1" applyFont="1" applyBorder="1" applyAlignment="1">
      <alignment horizontal="center" vertical="center" wrapText="1"/>
    </xf>
    <xf numFmtId="49" fontId="2" fillId="2" borderId="2" xfId="1" applyNumberFormat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3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view="pageBreakPreview" topLeftCell="A7" zoomScale="110" zoomScaleNormal="130" zoomScaleSheetLayoutView="110" workbookViewId="0">
      <selection activeCell="A8" sqref="A8:E8"/>
    </sheetView>
  </sheetViews>
  <sheetFormatPr defaultColWidth="7.44140625" defaultRowHeight="18.75" x14ac:dyDescent="0.3"/>
  <cols>
    <col min="1" max="1" width="10.5546875" style="21" customWidth="1"/>
    <col min="2" max="2" width="14.21875" style="1" customWidth="1"/>
    <col min="3" max="3" width="9" style="1" customWidth="1"/>
    <col min="4" max="4" width="21.33203125" style="22" customWidth="1"/>
    <col min="5" max="5" width="21.77734375" style="1" customWidth="1"/>
    <col min="6" max="13" width="0" style="1" hidden="1" customWidth="1"/>
    <col min="14" max="14" width="13.77734375" style="1" hidden="1" customWidth="1"/>
    <col min="15" max="17" width="0" style="1" hidden="1" customWidth="1"/>
    <col min="18" max="16384" width="7.44140625" style="1"/>
  </cols>
  <sheetData>
    <row r="1" spans="1:15" ht="24.75" hidden="1" customHeight="1" x14ac:dyDescent="0.3">
      <c r="A1" s="23"/>
      <c r="D1" s="38" t="s">
        <v>23</v>
      </c>
      <c r="E1" s="38"/>
    </row>
    <row r="2" spans="1:15" ht="18" hidden="1" customHeight="1" x14ac:dyDescent="0.3">
      <c r="A2" s="1"/>
      <c r="D2" s="1"/>
      <c r="E2" s="2" t="s">
        <v>0</v>
      </c>
    </row>
    <row r="3" spans="1:15" ht="18" hidden="1" customHeight="1" x14ac:dyDescent="0.3">
      <c r="A3" s="1"/>
      <c r="D3" s="1"/>
      <c r="E3" s="2" t="s">
        <v>18</v>
      </c>
      <c r="G3" s="6"/>
    </row>
    <row r="4" spans="1:15" ht="20.45" hidden="1" customHeight="1" x14ac:dyDescent="0.3">
      <c r="A4" s="1"/>
      <c r="D4" s="24"/>
      <c r="E4" s="2" t="s">
        <v>19</v>
      </c>
    </row>
    <row r="5" spans="1:15" hidden="1" x14ac:dyDescent="0.3">
      <c r="A5" s="1"/>
      <c r="D5" s="24"/>
      <c r="E5" s="25"/>
      <c r="M5" s="4">
        <v>70</v>
      </c>
      <c r="N5" s="5" t="s">
        <v>1</v>
      </c>
    </row>
    <row r="6" spans="1:15" hidden="1" x14ac:dyDescent="0.3">
      <c r="A6" s="6"/>
      <c r="B6" s="6"/>
      <c r="C6" s="6"/>
      <c r="D6" s="6"/>
      <c r="E6" s="6"/>
    </row>
    <row r="7" spans="1:15" ht="23.25" customHeight="1" x14ac:dyDescent="0.3">
      <c r="A7" s="48" t="s">
        <v>2</v>
      </c>
      <c r="B7" s="48"/>
      <c r="C7" s="48"/>
      <c r="D7" s="48"/>
      <c r="E7" s="48"/>
      <c r="J7" s="1" t="s">
        <v>3</v>
      </c>
      <c r="K7" s="1">
        <v>1.2</v>
      </c>
      <c r="N7" s="1" t="str">
        <f>A16</f>
        <v>до 25 мм</v>
      </c>
      <c r="O7" s="1">
        <v>1.1000000000000001</v>
      </c>
    </row>
    <row r="8" spans="1:15" ht="20.25" customHeight="1" x14ac:dyDescent="0.3">
      <c r="A8" s="49" t="s">
        <v>20</v>
      </c>
      <c r="B8" s="49"/>
      <c r="C8" s="49"/>
      <c r="D8" s="49"/>
      <c r="E8" s="49"/>
      <c r="J8" s="1" t="s">
        <v>4</v>
      </c>
      <c r="K8" s="1">
        <v>1</v>
      </c>
      <c r="N8" s="1" t="str">
        <f>A19</f>
        <v>25-30 мм</v>
      </c>
      <c r="O8" s="1">
        <v>1</v>
      </c>
    </row>
    <row r="9" spans="1:15" ht="21" customHeight="1" x14ac:dyDescent="0.3">
      <c r="A9" s="50" t="s">
        <v>5</v>
      </c>
      <c r="B9" s="50"/>
      <c r="C9" s="50"/>
      <c r="D9" s="50"/>
      <c r="E9" s="50"/>
      <c r="J9" s="1" t="s">
        <v>6</v>
      </c>
      <c r="K9" s="1">
        <v>0.8</v>
      </c>
      <c r="N9" s="1" t="str">
        <f>A22</f>
        <v>32-40 мм</v>
      </c>
      <c r="O9" s="1">
        <v>1.2</v>
      </c>
    </row>
    <row r="10" spans="1:15" ht="18.600000000000001" customHeight="1" x14ac:dyDescent="0.3">
      <c r="A10" s="51" t="s">
        <v>21</v>
      </c>
      <c r="B10" s="51"/>
      <c r="C10" s="51"/>
      <c r="D10" s="51"/>
      <c r="E10" s="51"/>
      <c r="J10" s="1" t="s">
        <v>7</v>
      </c>
      <c r="K10" s="1">
        <v>0.56000000000000005</v>
      </c>
      <c r="N10" s="1" t="str">
        <f>A25</f>
        <v>44 и более</v>
      </c>
      <c r="O10" s="1">
        <v>1.3</v>
      </c>
    </row>
    <row r="11" spans="1:15" ht="41.25" customHeight="1" x14ac:dyDescent="0.3">
      <c r="A11" s="51" t="s">
        <v>22</v>
      </c>
      <c r="B11" s="51"/>
      <c r="C11" s="51"/>
      <c r="D11" s="51"/>
      <c r="E11" s="51"/>
      <c r="G11" s="7"/>
      <c r="H11" s="7"/>
      <c r="I11" s="7"/>
    </row>
    <row r="12" spans="1:15" ht="19.899999999999999" customHeight="1" x14ac:dyDescent="0.3">
      <c r="A12" s="52"/>
      <c r="B12" s="52"/>
      <c r="C12" s="52"/>
      <c r="D12" s="52"/>
      <c r="E12" s="52"/>
      <c r="G12" s="7"/>
      <c r="H12" s="7"/>
      <c r="I12" s="7"/>
    </row>
    <row r="13" spans="1:15" x14ac:dyDescent="0.3">
      <c r="A13" s="8"/>
      <c r="B13" s="8"/>
      <c r="C13" s="8"/>
      <c r="D13" s="3"/>
      <c r="E13" s="37" t="s">
        <v>38</v>
      </c>
      <c r="M13" s="4"/>
      <c r="N13" s="9" t="s">
        <v>8</v>
      </c>
    </row>
    <row r="14" spans="1:15" ht="32.25" customHeight="1" x14ac:dyDescent="0.3">
      <c r="A14" s="47" t="s">
        <v>9</v>
      </c>
      <c r="B14" s="47"/>
      <c r="C14" s="47" t="s">
        <v>10</v>
      </c>
      <c r="D14" s="10" t="s">
        <v>11</v>
      </c>
      <c r="E14" s="10" t="s">
        <v>11</v>
      </c>
    </row>
    <row r="15" spans="1:15" x14ac:dyDescent="0.3">
      <c r="A15" s="47"/>
      <c r="B15" s="47"/>
      <c r="C15" s="47"/>
      <c r="D15" s="11" t="s">
        <v>12</v>
      </c>
      <c r="E15" s="10" t="s">
        <v>13</v>
      </c>
      <c r="G15" s="12"/>
      <c r="H15" s="12"/>
      <c r="I15" s="12"/>
      <c r="J15" s="12"/>
    </row>
    <row r="16" spans="1:15" x14ac:dyDescent="0.3">
      <c r="A16" s="41" t="s">
        <v>14</v>
      </c>
      <c r="B16" s="42"/>
      <c r="C16" s="10">
        <v>2</v>
      </c>
      <c r="D16" s="13">
        <f>D19*1.1</f>
        <v>275</v>
      </c>
      <c r="E16" s="13">
        <f>D16*$M$5/100</f>
        <v>192.5</v>
      </c>
      <c r="G16" s="12"/>
      <c r="H16" s="12"/>
      <c r="I16" s="12"/>
      <c r="J16" s="12"/>
    </row>
    <row r="17" spans="1:10" x14ac:dyDescent="0.3">
      <c r="A17" s="43"/>
      <c r="B17" s="44"/>
      <c r="C17" s="10">
        <v>3</v>
      </c>
      <c r="D17" s="27">
        <f>D16*$K$9</f>
        <v>220</v>
      </c>
      <c r="E17" s="13">
        <f>E16*$K$9</f>
        <v>154</v>
      </c>
      <c r="G17" s="12"/>
      <c r="H17" s="12"/>
      <c r="I17" s="12"/>
      <c r="J17" s="12"/>
    </row>
    <row r="18" spans="1:10" x14ac:dyDescent="0.3">
      <c r="A18" s="45"/>
      <c r="B18" s="46"/>
      <c r="C18" s="26">
        <v>4</v>
      </c>
      <c r="D18" s="29">
        <f>D16*$K$10</f>
        <v>154.00000000000003</v>
      </c>
      <c r="E18" s="30">
        <f>E16*$K$10</f>
        <v>107.80000000000001</v>
      </c>
      <c r="G18" s="12"/>
      <c r="H18" s="12"/>
      <c r="I18" s="12"/>
      <c r="J18" s="12"/>
    </row>
    <row r="19" spans="1:10" x14ac:dyDescent="0.3">
      <c r="A19" s="41" t="s">
        <v>15</v>
      </c>
      <c r="B19" s="42"/>
      <c r="C19" s="10">
        <v>2</v>
      </c>
      <c r="D19" s="28">
        <v>250</v>
      </c>
      <c r="E19" s="13">
        <f>D19*$M$5/100</f>
        <v>175</v>
      </c>
      <c r="G19" s="12"/>
      <c r="H19" s="12"/>
      <c r="I19" s="12"/>
      <c r="J19" s="12"/>
    </row>
    <row r="20" spans="1:10" x14ac:dyDescent="0.3">
      <c r="A20" s="43"/>
      <c r="B20" s="44"/>
      <c r="C20" s="10">
        <v>3</v>
      </c>
      <c r="D20" s="13">
        <f>D19*$K$9</f>
        <v>200</v>
      </c>
      <c r="E20" s="13">
        <f>E19*$K$9</f>
        <v>140</v>
      </c>
      <c r="G20" s="12"/>
      <c r="H20" s="12"/>
      <c r="I20" s="12"/>
      <c r="J20" s="12"/>
    </row>
    <row r="21" spans="1:10" x14ac:dyDescent="0.3">
      <c r="A21" s="45"/>
      <c r="B21" s="46"/>
      <c r="C21" s="10">
        <v>4</v>
      </c>
      <c r="D21" s="13">
        <f>D19*$K$10</f>
        <v>140</v>
      </c>
      <c r="E21" s="13">
        <f>E19*$K$10</f>
        <v>98.000000000000014</v>
      </c>
      <c r="G21" s="12"/>
      <c r="H21" s="12"/>
      <c r="I21" s="12"/>
      <c r="J21" s="12"/>
    </row>
    <row r="22" spans="1:10" x14ac:dyDescent="0.3">
      <c r="A22" s="41" t="s">
        <v>16</v>
      </c>
      <c r="B22" s="42"/>
      <c r="C22" s="10">
        <v>2</v>
      </c>
      <c r="D22" s="13">
        <f>D19*1.2</f>
        <v>300</v>
      </c>
      <c r="E22" s="13">
        <f>D22*$M$5/100</f>
        <v>210</v>
      </c>
      <c r="G22" s="12"/>
      <c r="H22" s="12"/>
      <c r="I22" s="12"/>
      <c r="J22" s="12"/>
    </row>
    <row r="23" spans="1:10" x14ac:dyDescent="0.3">
      <c r="A23" s="43"/>
      <c r="B23" s="44"/>
      <c r="C23" s="10">
        <v>3</v>
      </c>
      <c r="D23" s="13">
        <f>D22*$K$9</f>
        <v>240</v>
      </c>
      <c r="E23" s="13">
        <f>E22*$K$9</f>
        <v>168</v>
      </c>
      <c r="G23" s="12"/>
      <c r="H23" s="12"/>
      <c r="I23" s="12"/>
      <c r="J23" s="12"/>
    </row>
    <row r="24" spans="1:10" x14ac:dyDescent="0.3">
      <c r="A24" s="45"/>
      <c r="B24" s="46"/>
      <c r="C24" s="10">
        <v>4</v>
      </c>
      <c r="D24" s="13">
        <f>D22*$K$10</f>
        <v>168.00000000000003</v>
      </c>
      <c r="E24" s="13">
        <f>E22*$K$10</f>
        <v>117.60000000000001</v>
      </c>
      <c r="G24" s="12"/>
      <c r="H24" s="12"/>
      <c r="I24" s="12"/>
      <c r="J24" s="12"/>
    </row>
    <row r="25" spans="1:10" x14ac:dyDescent="0.3">
      <c r="A25" s="41" t="s">
        <v>17</v>
      </c>
      <c r="B25" s="42"/>
      <c r="C25" s="10">
        <v>2</v>
      </c>
      <c r="D25" s="13">
        <f>D19*1.3</f>
        <v>325</v>
      </c>
      <c r="E25" s="13">
        <f>D25*$M$5/100</f>
        <v>227.5</v>
      </c>
      <c r="G25" s="12"/>
      <c r="H25" s="12"/>
      <c r="I25" s="12"/>
      <c r="J25" s="12"/>
    </row>
    <row r="26" spans="1:10" x14ac:dyDescent="0.3">
      <c r="A26" s="43"/>
      <c r="B26" s="44"/>
      <c r="C26" s="10">
        <v>3</v>
      </c>
      <c r="D26" s="13">
        <f>D25*$K$9</f>
        <v>260</v>
      </c>
      <c r="E26" s="13">
        <f>E25*$K$9</f>
        <v>182</v>
      </c>
      <c r="G26" s="12"/>
      <c r="H26" s="12"/>
      <c r="I26" s="12"/>
      <c r="J26" s="12"/>
    </row>
    <row r="27" spans="1:10" x14ac:dyDescent="0.3">
      <c r="A27" s="45"/>
      <c r="B27" s="46"/>
      <c r="C27" s="10">
        <v>4</v>
      </c>
      <c r="D27" s="13">
        <f>D25*$K$10</f>
        <v>182.00000000000003</v>
      </c>
      <c r="E27" s="13">
        <f>E25*$K$10</f>
        <v>127.4</v>
      </c>
      <c r="G27" s="12"/>
      <c r="H27" s="12"/>
      <c r="I27" s="12"/>
      <c r="J27" s="12"/>
    </row>
    <row r="28" spans="1:10" ht="18" hidden="1" customHeight="1" x14ac:dyDescent="0.3">
      <c r="A28" s="39"/>
      <c r="B28" s="39"/>
      <c r="C28" s="39"/>
      <c r="D28" s="39"/>
      <c r="E28" s="39"/>
    </row>
    <row r="29" spans="1:10" hidden="1" x14ac:dyDescent="0.3"/>
    <row r="30" spans="1:10" hidden="1" x14ac:dyDescent="0.3">
      <c r="A30" s="40" t="s">
        <v>24</v>
      </c>
      <c r="B30" s="40"/>
      <c r="C30" s="40"/>
      <c r="D30" s="40"/>
      <c r="E30" s="18" t="s">
        <v>25</v>
      </c>
    </row>
    <row r="31" spans="1:10" hidden="1" x14ac:dyDescent="0.3"/>
    <row r="32" spans="1:10" hidden="1" x14ac:dyDescent="0.3">
      <c r="A32" s="15"/>
      <c r="B32" s="16"/>
      <c r="C32" s="16"/>
      <c r="D32" s="17"/>
    </row>
    <row r="33" spans="1:6" s="19" customFormat="1" ht="28.15" customHeight="1" x14ac:dyDescent="0.3"/>
    <row r="34" spans="1:6" x14ac:dyDescent="0.3">
      <c r="A34" s="20"/>
      <c r="B34" s="20"/>
      <c r="C34" s="20"/>
      <c r="D34" s="17"/>
    </row>
    <row r="35" spans="1:6" x14ac:dyDescent="0.3">
      <c r="B35" s="34"/>
      <c r="C35" s="34"/>
      <c r="D35" s="34"/>
      <c r="E35" s="34"/>
      <c r="F35" s="31"/>
    </row>
    <row r="36" spans="1:6" x14ac:dyDescent="0.3">
      <c r="B36" s="32"/>
      <c r="C36" s="31"/>
      <c r="D36" s="31"/>
      <c r="E36" s="33"/>
      <c r="F36" s="31"/>
    </row>
    <row r="37" spans="1:6" x14ac:dyDescent="0.3">
      <c r="B37" s="32"/>
      <c r="C37" s="31"/>
      <c r="D37" s="31"/>
      <c r="E37" s="33"/>
      <c r="F37" s="31"/>
    </row>
    <row r="38" spans="1:6" x14ac:dyDescent="0.3">
      <c r="B38" s="32"/>
      <c r="C38" s="31"/>
      <c r="D38" s="31"/>
      <c r="E38" s="33"/>
      <c r="F38" s="31"/>
    </row>
  </sheetData>
  <mergeCells count="15">
    <mergeCell ref="D1:E1"/>
    <mergeCell ref="A28:E28"/>
    <mergeCell ref="A30:D30"/>
    <mergeCell ref="A25:B27"/>
    <mergeCell ref="A16:B18"/>
    <mergeCell ref="A19:B21"/>
    <mergeCell ref="A22:B24"/>
    <mergeCell ref="A14:B15"/>
    <mergeCell ref="C14:C15"/>
    <mergeCell ref="A7:E7"/>
    <mergeCell ref="A8:E8"/>
    <mergeCell ref="A9:E9"/>
    <mergeCell ref="A10:E10"/>
    <mergeCell ref="A11:E11"/>
    <mergeCell ref="A12:E12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1"/>
  <sheetViews>
    <sheetView tabSelected="1" view="pageBreakPreview" topLeftCell="A7" zoomScale="90" zoomScaleNormal="110" zoomScaleSheetLayoutView="90" workbookViewId="0">
      <selection activeCell="V54" sqref="V54"/>
    </sheetView>
  </sheetViews>
  <sheetFormatPr defaultColWidth="7.44140625" defaultRowHeight="18.75" x14ac:dyDescent="0.3"/>
  <cols>
    <col min="1" max="1" width="19.109375" style="21" customWidth="1"/>
    <col min="2" max="2" width="11.109375" style="1" customWidth="1"/>
    <col min="3" max="3" width="9" style="1" customWidth="1"/>
    <col min="4" max="4" width="25" style="22" customWidth="1"/>
    <col min="5" max="5" width="24" style="1" customWidth="1"/>
    <col min="6" max="13" width="0" style="1" hidden="1" customWidth="1"/>
    <col min="14" max="14" width="13.77734375" style="1" hidden="1" customWidth="1"/>
    <col min="15" max="18" width="0" style="1" hidden="1" customWidth="1"/>
    <col min="19" max="16384" width="7.44140625" style="1"/>
  </cols>
  <sheetData>
    <row r="1" spans="1:15" ht="24.75" hidden="1" customHeight="1" x14ac:dyDescent="0.3">
      <c r="A1" s="23"/>
      <c r="D1" s="38" t="s">
        <v>37</v>
      </c>
      <c r="E1" s="38"/>
    </row>
    <row r="2" spans="1:15" ht="18" hidden="1" customHeight="1" x14ac:dyDescent="0.3">
      <c r="A2" s="1"/>
      <c r="D2" s="1"/>
      <c r="E2" s="2" t="s">
        <v>0</v>
      </c>
    </row>
    <row r="3" spans="1:15" ht="18" hidden="1" customHeight="1" x14ac:dyDescent="0.3">
      <c r="A3" s="1"/>
      <c r="D3" s="1"/>
      <c r="E3" s="2" t="s">
        <v>18</v>
      </c>
      <c r="G3" s="6"/>
    </row>
    <row r="4" spans="1:15" ht="20.45" hidden="1" customHeight="1" x14ac:dyDescent="0.3">
      <c r="A4" s="1"/>
      <c r="D4" s="24"/>
      <c r="E4" s="2" t="s">
        <v>19</v>
      </c>
    </row>
    <row r="5" spans="1:15" hidden="1" x14ac:dyDescent="0.3">
      <c r="A5" s="1"/>
      <c r="D5" s="24"/>
      <c r="E5" s="25"/>
      <c r="M5" s="4">
        <v>70</v>
      </c>
      <c r="N5" s="5" t="s">
        <v>1</v>
      </c>
    </row>
    <row r="6" spans="1:15" hidden="1" x14ac:dyDescent="0.3">
      <c r="A6" s="6"/>
      <c r="B6" s="6"/>
      <c r="C6" s="6"/>
      <c r="D6" s="6"/>
      <c r="E6" s="6"/>
    </row>
    <row r="7" spans="1:15" ht="23.25" customHeight="1" x14ac:dyDescent="0.3">
      <c r="A7" s="48" t="s">
        <v>2</v>
      </c>
      <c r="B7" s="48"/>
      <c r="C7" s="48"/>
      <c r="D7" s="48"/>
      <c r="E7" s="48"/>
      <c r="J7" s="1" t="s">
        <v>3</v>
      </c>
      <c r="K7" s="1">
        <v>1.2</v>
      </c>
      <c r="N7" s="1">
        <f>A16</f>
        <v>0</v>
      </c>
      <c r="O7" s="1">
        <v>1.1000000000000001</v>
      </c>
    </row>
    <row r="8" spans="1:15" ht="20.25" customHeight="1" x14ac:dyDescent="0.3">
      <c r="A8" s="49" t="s">
        <v>20</v>
      </c>
      <c r="B8" s="49"/>
      <c r="C8" s="49"/>
      <c r="D8" s="49"/>
      <c r="E8" s="49"/>
      <c r="J8" s="1" t="s">
        <v>4</v>
      </c>
      <c r="K8" s="1">
        <v>1</v>
      </c>
      <c r="N8" s="1">
        <f>A19</f>
        <v>0</v>
      </c>
      <c r="O8" s="1">
        <v>1</v>
      </c>
    </row>
    <row r="9" spans="1:15" ht="30" customHeight="1" x14ac:dyDescent="0.3">
      <c r="A9" s="50" t="s">
        <v>5</v>
      </c>
      <c r="B9" s="50"/>
      <c r="C9" s="50"/>
      <c r="D9" s="50"/>
      <c r="E9" s="50"/>
      <c r="J9" s="1" t="s">
        <v>6</v>
      </c>
      <c r="K9" s="1">
        <v>0.8</v>
      </c>
      <c r="N9" s="1">
        <f>A22</f>
        <v>0</v>
      </c>
      <c r="O9" s="1">
        <v>1.2</v>
      </c>
    </row>
    <row r="10" spans="1:15" ht="132.75" customHeight="1" x14ac:dyDescent="0.3">
      <c r="A10" s="51" t="s">
        <v>26</v>
      </c>
      <c r="B10" s="51"/>
      <c r="C10" s="51"/>
      <c r="D10" s="51"/>
      <c r="E10" s="51"/>
      <c r="J10" s="1" t="s">
        <v>7</v>
      </c>
      <c r="K10" s="1">
        <v>0.56000000000000005</v>
      </c>
      <c r="N10" s="1" t="str">
        <f>A24</f>
        <v>44 и более</v>
      </c>
      <c r="O10" s="1">
        <v>1.3</v>
      </c>
    </row>
    <row r="11" spans="1:15" ht="19.899999999999999" hidden="1" customHeight="1" x14ac:dyDescent="0.3">
      <c r="A11" s="52"/>
      <c r="B11" s="52"/>
      <c r="C11" s="52"/>
      <c r="D11" s="52"/>
      <c r="E11" s="52"/>
      <c r="G11" s="7"/>
      <c r="H11" s="7"/>
      <c r="I11" s="7"/>
    </row>
    <row r="12" spans="1:15" x14ac:dyDescent="0.3">
      <c r="A12" s="8"/>
      <c r="B12" s="8"/>
      <c r="C12" s="8"/>
      <c r="D12" s="3"/>
      <c r="E12" s="37" t="str">
        <f>'пило(250 руб.-5%)'!E13</f>
        <v>вводится с 09.02.2023 года</v>
      </c>
      <c r="M12" s="4"/>
      <c r="N12" s="9" t="s">
        <v>8</v>
      </c>
    </row>
    <row r="13" spans="1:15" x14ac:dyDescent="0.3">
      <c r="A13" s="47" t="s">
        <v>9</v>
      </c>
      <c r="B13" s="47"/>
      <c r="C13" s="47" t="s">
        <v>10</v>
      </c>
      <c r="D13" s="10" t="s">
        <v>11</v>
      </c>
      <c r="E13" s="10" t="s">
        <v>11</v>
      </c>
    </row>
    <row r="14" spans="1:15" x14ac:dyDescent="0.3">
      <c r="A14" s="47"/>
      <c r="B14" s="47"/>
      <c r="C14" s="47"/>
      <c r="D14" s="11" t="s">
        <v>12</v>
      </c>
      <c r="E14" s="10" t="s">
        <v>13</v>
      </c>
      <c r="G14" s="12"/>
      <c r="H14" s="12"/>
      <c r="I14" s="12"/>
      <c r="J14" s="12"/>
    </row>
    <row r="15" spans="1:15" x14ac:dyDescent="0.3">
      <c r="A15" s="41" t="s">
        <v>14</v>
      </c>
      <c r="B15" s="42"/>
      <c r="C15" s="10">
        <v>2</v>
      </c>
      <c r="D15" s="13">
        <f>D18*1.1</f>
        <v>385.00000000000006</v>
      </c>
      <c r="E15" s="13">
        <f>D15*$M$5/100</f>
        <v>269.50000000000006</v>
      </c>
      <c r="G15" s="12"/>
      <c r="H15" s="12"/>
      <c r="I15" s="12"/>
      <c r="J15" s="12"/>
    </row>
    <row r="16" spans="1:15" x14ac:dyDescent="0.3">
      <c r="A16" s="43"/>
      <c r="B16" s="44"/>
      <c r="C16" s="10">
        <v>3</v>
      </c>
      <c r="D16" s="13">
        <f>D15*$K$9</f>
        <v>308.00000000000006</v>
      </c>
      <c r="E16" s="13">
        <f>E15*$K$9</f>
        <v>215.60000000000005</v>
      </c>
      <c r="G16" s="12"/>
      <c r="H16" s="12"/>
      <c r="I16" s="12"/>
      <c r="J16" s="12"/>
    </row>
    <row r="17" spans="1:10" x14ac:dyDescent="0.3">
      <c r="A17" s="45"/>
      <c r="B17" s="46"/>
      <c r="C17" s="10">
        <v>4</v>
      </c>
      <c r="D17" s="13">
        <f>D15*$K$10</f>
        <v>215.60000000000005</v>
      </c>
      <c r="E17" s="13">
        <f>E15*$K$10</f>
        <v>150.92000000000004</v>
      </c>
      <c r="G17" s="12"/>
      <c r="H17" s="12"/>
      <c r="I17" s="12"/>
      <c r="J17" s="12"/>
    </row>
    <row r="18" spans="1:10" x14ac:dyDescent="0.3">
      <c r="A18" s="41" t="s">
        <v>15</v>
      </c>
      <c r="B18" s="42"/>
      <c r="C18" s="10">
        <v>2</v>
      </c>
      <c r="D18" s="14">
        <v>350</v>
      </c>
      <c r="E18" s="13">
        <f>D18*$M$5/100</f>
        <v>245</v>
      </c>
      <c r="G18" s="12"/>
      <c r="H18" s="12"/>
      <c r="I18" s="12"/>
      <c r="J18" s="12"/>
    </row>
    <row r="19" spans="1:10" x14ac:dyDescent="0.3">
      <c r="A19" s="43"/>
      <c r="B19" s="44"/>
      <c r="C19" s="10">
        <v>3</v>
      </c>
      <c r="D19" s="13">
        <f>D18*$K$9</f>
        <v>280</v>
      </c>
      <c r="E19" s="13">
        <f>E18*$K$9</f>
        <v>196</v>
      </c>
      <c r="G19" s="12"/>
      <c r="H19" s="12"/>
      <c r="I19" s="12"/>
      <c r="J19" s="12"/>
    </row>
    <row r="20" spans="1:10" x14ac:dyDescent="0.3">
      <c r="A20" s="45"/>
      <c r="B20" s="46"/>
      <c r="C20" s="10">
        <v>4</v>
      </c>
      <c r="D20" s="13">
        <f>D18*$K$10</f>
        <v>196.00000000000003</v>
      </c>
      <c r="E20" s="13">
        <f>E18*$K$10</f>
        <v>137.20000000000002</v>
      </c>
      <c r="G20" s="12"/>
      <c r="H20" s="12"/>
      <c r="I20" s="12"/>
      <c r="J20" s="12"/>
    </row>
    <row r="21" spans="1:10" x14ac:dyDescent="0.3">
      <c r="A21" s="41" t="s">
        <v>16</v>
      </c>
      <c r="B21" s="42"/>
      <c r="C21" s="10">
        <v>2</v>
      </c>
      <c r="D21" s="13">
        <f>D18*1.2</f>
        <v>420</v>
      </c>
      <c r="E21" s="13">
        <f>D21*$M$5/100</f>
        <v>294</v>
      </c>
      <c r="G21" s="12"/>
      <c r="H21" s="12"/>
      <c r="I21" s="12"/>
      <c r="J21" s="12"/>
    </row>
    <row r="22" spans="1:10" x14ac:dyDescent="0.3">
      <c r="A22" s="43"/>
      <c r="B22" s="44"/>
      <c r="C22" s="10">
        <v>3</v>
      </c>
      <c r="D22" s="13">
        <f>D21*$K$9</f>
        <v>336</v>
      </c>
      <c r="E22" s="13">
        <f>E21*$K$9</f>
        <v>235.20000000000002</v>
      </c>
      <c r="G22" s="12"/>
      <c r="H22" s="12"/>
      <c r="I22" s="12"/>
      <c r="J22" s="12"/>
    </row>
    <row r="23" spans="1:10" x14ac:dyDescent="0.3">
      <c r="A23" s="45"/>
      <c r="B23" s="46"/>
      <c r="C23" s="10">
        <v>4</v>
      </c>
      <c r="D23" s="13">
        <f>D21*$K$10</f>
        <v>235.20000000000002</v>
      </c>
      <c r="E23" s="13">
        <f>E21*$K$10</f>
        <v>164.64000000000001</v>
      </c>
      <c r="G23" s="12"/>
      <c r="H23" s="12"/>
      <c r="I23" s="12"/>
      <c r="J23" s="12"/>
    </row>
    <row r="24" spans="1:10" x14ac:dyDescent="0.3">
      <c r="A24" s="41" t="s">
        <v>17</v>
      </c>
      <c r="B24" s="42"/>
      <c r="C24" s="10">
        <v>2</v>
      </c>
      <c r="D24" s="13">
        <f>D18*1.3</f>
        <v>455</v>
      </c>
      <c r="E24" s="13">
        <f>D24*$M$5/100</f>
        <v>318.5</v>
      </c>
      <c r="G24" s="12"/>
      <c r="H24" s="12"/>
      <c r="I24" s="12"/>
      <c r="J24" s="12"/>
    </row>
    <row r="25" spans="1:10" x14ac:dyDescent="0.3">
      <c r="A25" s="43"/>
      <c r="B25" s="44"/>
      <c r="C25" s="10">
        <v>3</v>
      </c>
      <c r="D25" s="13">
        <f>D24*$K$9</f>
        <v>364</v>
      </c>
      <c r="E25" s="13">
        <f>E24*$K$9</f>
        <v>254.8</v>
      </c>
      <c r="G25" s="12"/>
      <c r="H25" s="12"/>
      <c r="I25" s="12"/>
      <c r="J25" s="12"/>
    </row>
    <row r="26" spans="1:10" ht="18.75" customHeight="1" x14ac:dyDescent="0.3">
      <c r="A26" s="45"/>
      <c r="B26" s="46"/>
      <c r="C26" s="10">
        <v>4</v>
      </c>
      <c r="D26" s="13">
        <f>D24*$K$10</f>
        <v>254.8</v>
      </c>
      <c r="E26" s="13">
        <f>E24*$K$10</f>
        <v>178.36</v>
      </c>
      <c r="G26" s="12"/>
      <c r="H26" s="12"/>
      <c r="I26" s="12"/>
      <c r="J26" s="12"/>
    </row>
    <row r="27" spans="1:10" ht="18" customHeight="1" x14ac:dyDescent="0.3">
      <c r="A27" s="39"/>
      <c r="B27" s="39"/>
      <c r="C27" s="39"/>
      <c r="D27" s="39"/>
      <c r="E27" s="39"/>
    </row>
    <row r="28" spans="1:10" ht="37.5" hidden="1" customHeight="1" x14ac:dyDescent="0.3">
      <c r="A28" s="54" t="s">
        <v>27</v>
      </c>
      <c r="B28" s="54"/>
      <c r="C28" s="54"/>
      <c r="D28" s="56" t="s">
        <v>11</v>
      </c>
      <c r="E28" s="56"/>
    </row>
    <row r="29" spans="1:10" ht="25.5" hidden="1" customHeight="1" x14ac:dyDescent="0.3">
      <c r="A29" s="54" t="s">
        <v>28</v>
      </c>
      <c r="B29" s="54"/>
      <c r="C29" s="54"/>
      <c r="D29" s="57">
        <f>E20</f>
        <v>137.20000000000002</v>
      </c>
      <c r="E29" s="54"/>
    </row>
    <row r="30" spans="1:10" ht="23.25" hidden="1" customHeight="1" x14ac:dyDescent="0.3">
      <c r="A30" s="54" t="s">
        <v>29</v>
      </c>
      <c r="B30" s="54"/>
      <c r="C30" s="54"/>
      <c r="D30" s="56" t="s">
        <v>30</v>
      </c>
      <c r="E30" s="56"/>
    </row>
    <row r="31" spans="1:10" hidden="1" x14ac:dyDescent="0.3">
      <c r="A31" s="55" t="s">
        <v>31</v>
      </c>
      <c r="B31" s="55"/>
      <c r="C31" s="55"/>
      <c r="D31" s="58" t="s">
        <v>36</v>
      </c>
      <c r="E31" s="58"/>
    </row>
    <row r="32" spans="1:10" s="19" customFormat="1" ht="24.75" hidden="1" customHeight="1" x14ac:dyDescent="0.3">
      <c r="A32" s="53" t="s">
        <v>32</v>
      </c>
      <c r="B32" s="53"/>
      <c r="C32" s="53"/>
      <c r="D32" s="53">
        <v>5</v>
      </c>
      <c r="E32" s="53"/>
    </row>
    <row r="33" spans="1:5" hidden="1" x14ac:dyDescent="0.3">
      <c r="A33" s="20"/>
      <c r="B33" s="20"/>
      <c r="C33" s="20"/>
      <c r="D33" s="17"/>
    </row>
    <row r="34" spans="1:5" hidden="1" x14ac:dyDescent="0.3">
      <c r="A34" s="54" t="s">
        <v>27</v>
      </c>
      <c r="B34" s="54"/>
      <c r="C34" s="54"/>
      <c r="D34" s="56" t="str">
        <f>D28</f>
        <v>Цена за 1 м3.,без НДС,руб</v>
      </c>
      <c r="E34" s="54"/>
    </row>
    <row r="35" spans="1:5" ht="56.25" hidden="1" x14ac:dyDescent="0.3">
      <c r="A35" s="54" t="s">
        <v>33</v>
      </c>
      <c r="B35" s="54"/>
      <c r="C35" s="54"/>
      <c r="D35" s="35" t="s">
        <v>34</v>
      </c>
      <c r="E35" s="36">
        <v>32</v>
      </c>
    </row>
    <row r="36" spans="1:5" hidden="1" x14ac:dyDescent="0.3">
      <c r="A36" s="54" t="s">
        <v>33</v>
      </c>
      <c r="B36" s="54"/>
      <c r="C36" s="54"/>
      <c r="D36" s="35" t="s">
        <v>35</v>
      </c>
      <c r="E36" s="36">
        <v>38</v>
      </c>
    </row>
    <row r="37" spans="1:5" hidden="1" x14ac:dyDescent="0.3"/>
    <row r="38" spans="1:5" hidden="1" x14ac:dyDescent="0.3"/>
    <row r="39" spans="1:5" hidden="1" x14ac:dyDescent="0.3">
      <c r="A39" s="40" t="s">
        <v>24</v>
      </c>
      <c r="B39" s="40"/>
      <c r="C39" s="40"/>
      <c r="D39" s="40"/>
      <c r="E39" s="18" t="s">
        <v>25</v>
      </c>
    </row>
    <row r="40" spans="1:5" hidden="1" x14ac:dyDescent="0.3"/>
    <row r="41" spans="1:5" hidden="1" x14ac:dyDescent="0.3"/>
  </sheetData>
  <mergeCells count="28">
    <mergeCell ref="A35:C35"/>
    <mergeCell ref="A36:C36"/>
    <mergeCell ref="D34:E34"/>
    <mergeCell ref="A34:C34"/>
    <mergeCell ref="A39:D39"/>
    <mergeCell ref="D1:E1"/>
    <mergeCell ref="D28:E28"/>
    <mergeCell ref="D29:E29"/>
    <mergeCell ref="D30:E30"/>
    <mergeCell ref="D31:E31"/>
    <mergeCell ref="A7:E7"/>
    <mergeCell ref="A8:E8"/>
    <mergeCell ref="A9:E9"/>
    <mergeCell ref="A10:E10"/>
    <mergeCell ref="A11:E11"/>
    <mergeCell ref="A27:E27"/>
    <mergeCell ref="A13:B14"/>
    <mergeCell ref="C13:C14"/>
    <mergeCell ref="A15:B17"/>
    <mergeCell ref="A18:B20"/>
    <mergeCell ref="A21:B23"/>
    <mergeCell ref="A24:B26"/>
    <mergeCell ref="D32:E32"/>
    <mergeCell ref="A28:C28"/>
    <mergeCell ref="A29:C29"/>
    <mergeCell ref="A30:C30"/>
    <mergeCell ref="A31:C31"/>
    <mergeCell ref="A32:C32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пило(250 руб.-5%)</vt:lpstr>
      <vt:lpstr>пило(350 руб.-20%)</vt:lpstr>
      <vt:lpstr>'пило(250 руб.-5%)'!Область_печати</vt:lpstr>
      <vt:lpstr>'пило(350 руб.-20%)'!Область_печати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2023-02-09T08:59:32Z</cp:lastPrinted>
  <dcterms:created xsi:type="dcterms:W3CDTF">2019-12-30T13:42:39Z</dcterms:created>
  <dcterms:modified xsi:type="dcterms:W3CDTF">2023-02-09T11:59:18Z</dcterms:modified>
</cp:coreProperties>
</file>